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lkaj\Desktop\I - Geodetická dokumentace\I.1\"/>
    </mc:Choice>
  </mc:AlternateContent>
  <xr:revisionPtr revIDLastSave="0" documentId="13_ncr:1_{CA60DE33-66A6-4936-8CD9-59C4943D3DB3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1 - TZ" sheetId="32" r:id="rId2"/>
  </sheets>
  <definedNames>
    <definedName name="_xlnm.Print_Area" localSheetId="1">'I.1 - TZ'!$A$1:$AQ$51</definedName>
    <definedName name="_xlnm.Print_Area" localSheetId="0">'List stavby'!$A$1:$B$17</definedName>
  </definedNames>
  <calcPr calcId="191029"/>
</workbook>
</file>

<file path=xl/calcChain.xml><?xml version="1.0" encoding="utf-8"?>
<calcChain xmlns="http://schemas.openxmlformats.org/spreadsheetml/2006/main">
  <c r="AQ50" i="32" l="1"/>
  <c r="AP50" i="32"/>
  <c r="AO50" i="32"/>
  <c r="AI50" i="32"/>
  <c r="AG50" i="32"/>
  <c r="AF50" i="32"/>
  <c r="AD50" i="32"/>
  <c r="AC50" i="32"/>
  <c r="AB50" i="32"/>
  <c r="AA50" i="32"/>
  <c r="Z50" i="32"/>
  <c r="Y50" i="32"/>
  <c r="X50" i="32"/>
  <c r="W50" i="32"/>
  <c r="U50" i="32"/>
  <c r="T50" i="32"/>
  <c r="S50" i="32"/>
  <c r="R50" i="32"/>
  <c r="Q50" i="32"/>
  <c r="J50" i="32"/>
  <c r="I50" i="32"/>
  <c r="G50" i="32"/>
  <c r="F50" i="32"/>
  <c r="E50" i="32"/>
  <c r="D50" i="32"/>
  <c r="A50" i="32"/>
  <c r="K48" i="32"/>
  <c r="A48" i="32"/>
  <c r="M50" i="32" s="1"/>
  <c r="AY43" i="32"/>
  <c r="BB42" i="32"/>
  <c r="BB43" i="32" s="1"/>
  <c r="BA42" i="32"/>
  <c r="BA43" i="32" s="1"/>
  <c r="AZ42" i="32"/>
  <c r="AZ43" i="32" s="1"/>
  <c r="AY42" i="32"/>
  <c r="AX42" i="32"/>
  <c r="AX43" i="32" s="1"/>
  <c r="AW42" i="32"/>
  <c r="AW43" i="32" s="1"/>
  <c r="AL38" i="32"/>
  <c r="AL37" i="32"/>
  <c r="H50" i="32" s="1"/>
  <c r="K37" i="32"/>
  <c r="A35" i="32"/>
  <c r="L29" i="32"/>
  <c r="L28" i="32"/>
  <c r="K27" i="32"/>
  <c r="K26" i="32"/>
  <c r="K24" i="32"/>
  <c r="K23" i="32"/>
  <c r="K22" i="32"/>
  <c r="K21" i="32"/>
  <c r="AV42" i="32" l="1"/>
  <c r="N50" i="32"/>
  <c r="O50" i="32"/>
  <c r="L50" i="32"/>
  <c r="B50" i="32"/>
  <c r="C50" i="32"/>
  <c r="AL50" i="32" l="1"/>
  <c r="AK50" i="32"/>
  <c r="AM50" i="32"/>
</calcChain>
</file>

<file path=xl/sharedStrings.xml><?xml version="1.0" encoding="utf-8"?>
<sst xmlns="http://schemas.openxmlformats.org/spreadsheetml/2006/main" count="114" uniqueCount="74">
  <si>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</si>
  <si>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</si>
  <si>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</si>
  <si>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</si>
  <si>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</si>
  <si>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</si>
  <si>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</si>
  <si>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</si>
  <si>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</si>
  <si>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</si>
  <si>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</si>
  <si>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</si>
  <si>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</si>
  <si>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</si>
  <si>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</si>
  <si>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</si>
  <si>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</si>
  <si>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</si>
  <si>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</si>
  <si>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</si>
  <si>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</si>
  <si>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</si>
  <si>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</si>
  <si>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</si>
  <si>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</si>
  <si>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</si>
  <si>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</si>
  <si>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</si>
  <si>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</si>
  <si>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</si>
  <si>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</si>
  <si>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</si>
  <si>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</si>
  <si>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</si>
  <si>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</si>
  <si>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</si>
  <si>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</si>
  <si>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</si>
  <si>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</si>
  <si>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</si>
  <si>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</si>
  <si>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Kontaktní osoba ve věcet technických (HIS):</t>
  </si>
  <si>
    <t>Číslo objektu/komplexu:</t>
  </si>
  <si>
    <t>Dokumentace:</t>
  </si>
  <si>
    <t>1</t>
  </si>
  <si>
    <t>Razítko oprávněné osoby:</t>
  </si>
  <si>
    <t>Hlavní projektant (HIP):</t>
  </si>
  <si>
    <t>Správa železnic, státní organizace</t>
  </si>
  <si>
    <t>DUSP</t>
  </si>
  <si>
    <t>Rekonstrukce PZS vč. povrchu v km 2,265 (P7412) na trati Valašské Meziříčí – Rožnov p/R</t>
  </si>
  <si>
    <t>S622000135</t>
  </si>
  <si>
    <t>Zlínský</t>
  </si>
  <si>
    <t>Stavebí správa východ</t>
  </si>
  <si>
    <t>Nerudova 773/1, 779 00 Olomouc</t>
  </si>
  <si>
    <t>Ing. Zdeno Vrťo</t>
  </si>
  <si>
    <t>DMC Havlíčkův Brod s.r.o.</t>
  </si>
  <si>
    <t>Průmyslová 941, 580 01 Havlíčkův Brod</t>
  </si>
  <si>
    <t>culka@dmchb.cz</t>
  </si>
  <si>
    <t>Bc. Josef Culka</t>
  </si>
  <si>
    <t>P02</t>
  </si>
  <si>
    <t>Dokumentace po připomínkách</t>
  </si>
  <si>
    <t>Radek Kverek, DiS.</t>
  </si>
  <si>
    <t>P01</t>
  </si>
  <si>
    <t>Dokumentace k připomínkám</t>
  </si>
  <si>
    <t>420 569 400 520</t>
  </si>
  <si>
    <t>Krhová [776505]</t>
  </si>
  <si>
    <t>Definitivní odevzdání</t>
  </si>
  <si>
    <t>000</t>
  </si>
  <si>
    <t>I</t>
  </si>
  <si>
    <t>Ing. David Kozlík</t>
  </si>
  <si>
    <t>Geodetická dokumentace</t>
  </si>
  <si>
    <t>Orientační schéma:</t>
  </si>
  <si>
    <t>TECHNICKÁ ZPRÁVA</t>
  </si>
  <si>
    <t>20 x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</si>
</sst>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vertical="center"/>
    </xf>
    <xf numFmtId="49" fontId="3" fillId="0" borderId="20" xfId="0" applyNumberFormat="1" applyFont="1" applyFill="1" applyBorder="1" applyAlignment="1">
      <alignment vertical="center"/>
    </xf>
    <xf numFmtId="14" fontId="3" fillId="0" borderId="19" xfId="0" applyNumberFormat="1" applyFont="1" applyFill="1" applyBorder="1" applyAlignment="1">
      <alignment horizontal="left" vertical="center"/>
    </xf>
    <xf numFmtId="14" fontId="3" fillId="0" borderId="18" xfId="0" applyNumberFormat="1" applyFont="1" applyFill="1" applyBorder="1" applyAlignment="1">
      <alignment horizontal="left" vertical="center"/>
    </xf>
    <xf numFmtId="14" fontId="3" fillId="0" borderId="20" xfId="0" applyNumberFormat="1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338A73-417C-428C-8462-FE04BCA976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3BE0AF3-02C4-422A-AF0E-B21AA5677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3916A2E-FFD0-4659-B38D-8C6B1D112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B28473B-BB2A-4247-813F-8582D520E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1F71F8E-AF63-4ADF-AEBB-D9DE10039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1" sqref="B21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4" t="s">
        <v>2</v>
      </c>
      <c r="B1" s="54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50" t="s">
        <v>48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1">
        <v>44343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2" t="s">
        <v>50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3" t="s">
        <v>51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2" t="s">
        <v>47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50" t="s">
        <v>52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50" t="s">
        <v>53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0" t="s">
        <v>41</v>
      </c>
      <c r="B10" s="31" t="s">
        <v>54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1"/>
      <c r="B11" s="49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3" t="s">
        <v>55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5" t="s">
        <v>56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68" t="s">
        <v>24</v>
      </c>
      <c r="B14" s="59" t="s">
        <v>64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69"/>
      <c r="B15" s="56" t="s">
        <v>57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7">
        <v>20053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46</v>
      </c>
      <c r="B17" s="58" t="s">
        <v>58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8ACF1-726E-4268-B252-259843B4D63B}">
  <dimension ref="A1:BB51"/>
  <sheetViews>
    <sheetView showGridLines="0" tabSelected="1" view="pageBreakPreview" topLeftCell="A19" zoomScale="85" zoomScaleNormal="70" zoomScaleSheetLayoutView="85" zoomScalePageLayoutView="70" workbookViewId="0">
      <selection activeCell="AG43" sqref="AG43:AQ48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152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4"/>
    </row>
    <row r="2" spans="1:43" s="2" customFormat="1" ht="20.100000000000001" customHeight="1" x14ac:dyDescent="0.2">
      <c r="A2" s="1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156"/>
    </row>
    <row r="3" spans="1:43" s="2" customFormat="1" ht="20.100000000000001" customHeight="1" x14ac:dyDescent="0.2">
      <c r="A3" s="155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156"/>
    </row>
    <row r="4" spans="1:43" s="2" customFormat="1" ht="20.100000000000001" customHeight="1" x14ac:dyDescent="0.2">
      <c r="A4" s="155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156"/>
    </row>
    <row r="5" spans="1:43" s="2" customFormat="1" ht="20.100000000000001" customHeight="1" x14ac:dyDescent="0.2">
      <c r="A5" s="155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156"/>
    </row>
    <row r="6" spans="1:43" s="2" customFormat="1" ht="20.100000000000001" customHeight="1" x14ac:dyDescent="0.2">
      <c r="A6" s="161" t="s">
        <v>71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3"/>
      <c r="AC6" s="3" t="s">
        <v>45</v>
      </c>
      <c r="AD6" s="3"/>
      <c r="AE6" s="3"/>
      <c r="AF6" s="3"/>
      <c r="AG6" s="3"/>
      <c r="AH6" s="3"/>
      <c r="AI6" s="3"/>
      <c r="AJ6" s="46"/>
      <c r="AK6" s="46"/>
      <c r="AL6" s="3"/>
      <c r="AM6" s="3"/>
      <c r="AN6" s="3"/>
      <c r="AO6" s="3"/>
      <c r="AP6" s="3"/>
      <c r="AQ6" s="61"/>
    </row>
    <row r="7" spans="1:43" s="2" customFormat="1" ht="20.100000000000001" customHeight="1" x14ac:dyDescent="0.2">
      <c r="A7" s="15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9"/>
      <c r="AB7" s="62"/>
      <c r="AC7" s="60"/>
      <c r="AD7" s="46"/>
      <c r="AE7" s="46"/>
      <c r="AF7" s="11"/>
      <c r="AG7" s="11"/>
      <c r="AH7" s="11"/>
      <c r="AI7" s="11"/>
      <c r="AJ7" s="46"/>
      <c r="AK7" s="46"/>
      <c r="AL7" s="46"/>
      <c r="AM7" s="46"/>
      <c r="AN7" s="46"/>
      <c r="AO7" s="46"/>
      <c r="AP7" s="46"/>
      <c r="AQ7" s="61"/>
    </row>
    <row r="8" spans="1:43" s="2" customFormat="1" ht="20.100000000000001" customHeight="1" x14ac:dyDescent="0.2">
      <c r="A8" s="155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137"/>
      <c r="AB8" s="62"/>
      <c r="AC8" s="46"/>
      <c r="AD8" s="3"/>
      <c r="AE8" s="3"/>
      <c r="AF8" s="3"/>
      <c r="AG8" s="3"/>
      <c r="AH8" s="3"/>
      <c r="AI8" s="3"/>
      <c r="AJ8" s="46"/>
      <c r="AK8" s="46"/>
      <c r="AL8" s="46"/>
      <c r="AM8" s="46"/>
      <c r="AN8" s="46"/>
      <c r="AO8" s="46"/>
      <c r="AP8" s="46"/>
      <c r="AQ8" s="61"/>
    </row>
    <row r="9" spans="1:43" s="2" customFormat="1" ht="20.100000000000001" customHeight="1" x14ac:dyDescent="0.2">
      <c r="A9" s="155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137"/>
      <c r="AB9" s="62"/>
      <c r="AC9" s="46"/>
      <c r="AD9" s="11"/>
      <c r="AE9" s="11"/>
      <c r="AF9" s="11"/>
      <c r="AG9" s="11"/>
      <c r="AH9" s="11"/>
      <c r="AI9" s="11"/>
      <c r="AJ9" s="46"/>
      <c r="AK9" s="46"/>
      <c r="AL9" s="46"/>
      <c r="AM9" s="46"/>
      <c r="AN9" s="46"/>
      <c r="AO9" s="46"/>
      <c r="AP9" s="46"/>
      <c r="AQ9" s="61"/>
    </row>
    <row r="10" spans="1:43" s="2" customFormat="1" ht="20.100000000000001" customHeight="1" x14ac:dyDescent="0.2">
      <c r="A10" s="155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137"/>
      <c r="AB10" s="62"/>
      <c r="AC10" s="46"/>
      <c r="AD10" s="3"/>
      <c r="AE10" s="3"/>
      <c r="AF10" s="3"/>
      <c r="AG10" s="3"/>
      <c r="AH10" s="3"/>
      <c r="AI10" s="3"/>
      <c r="AJ10" s="46"/>
      <c r="AK10" s="46"/>
      <c r="AL10" s="46"/>
      <c r="AM10" s="46"/>
      <c r="AN10" s="46"/>
      <c r="AO10" s="46"/>
      <c r="AP10" s="46"/>
      <c r="AQ10" s="61"/>
    </row>
    <row r="11" spans="1:43" s="2" customFormat="1" ht="20.100000000000001" customHeight="1" x14ac:dyDescent="0.2">
      <c r="A11" s="155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137"/>
      <c r="AB11" s="62"/>
      <c r="AC11" s="46"/>
      <c r="AD11" s="3"/>
      <c r="AE11" s="3"/>
      <c r="AF11" s="3"/>
      <c r="AG11" s="3"/>
      <c r="AH11" s="3"/>
      <c r="AI11" s="3"/>
      <c r="AJ11" s="46"/>
      <c r="AK11" s="46"/>
      <c r="AL11" s="46"/>
      <c r="AM11" s="46"/>
      <c r="AN11" s="46"/>
      <c r="AO11" s="46"/>
      <c r="AP11" s="46"/>
      <c r="AQ11" s="61"/>
    </row>
    <row r="12" spans="1:43" s="2" customFormat="1" ht="20.100000000000001" customHeight="1" x14ac:dyDescent="0.2">
      <c r="A12" s="155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137"/>
      <c r="AB12" s="62"/>
      <c r="AC12" s="46"/>
      <c r="AD12" s="3"/>
      <c r="AE12" s="3"/>
      <c r="AF12" s="3"/>
      <c r="AG12" s="3"/>
      <c r="AH12" s="3"/>
      <c r="AI12" s="3"/>
      <c r="AJ12" s="46"/>
      <c r="AK12" s="46"/>
      <c r="AL12" s="46"/>
      <c r="AM12" s="46"/>
      <c r="AN12" s="46"/>
      <c r="AO12" s="46"/>
      <c r="AP12" s="46"/>
      <c r="AQ12" s="61"/>
    </row>
    <row r="13" spans="1:43" s="2" customFormat="1" ht="20.100000000000001" customHeight="1" x14ac:dyDescent="0.2">
      <c r="A13" s="155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137"/>
      <c r="AB13" s="62"/>
      <c r="AC13" s="4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61"/>
    </row>
    <row r="14" spans="1:43" s="2" customFormat="1" ht="20.100000000000001" customHeight="1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60"/>
      <c r="AB14" s="63"/>
      <c r="AC14" s="47"/>
      <c r="AD14" s="48" t="s">
        <v>20</v>
      </c>
      <c r="AE14" s="48"/>
      <c r="AF14" s="48"/>
      <c r="AG14" s="48"/>
      <c r="AH14" s="48"/>
      <c r="AI14" s="48"/>
      <c r="AJ14" s="64"/>
      <c r="AK14" s="64"/>
      <c r="AL14" s="48" t="s">
        <v>19</v>
      </c>
      <c r="AM14" s="47"/>
      <c r="AN14" s="47"/>
      <c r="AO14" s="47"/>
      <c r="AP14" s="47"/>
      <c r="AQ14" s="65"/>
    </row>
    <row r="15" spans="1:43" s="2" customFormat="1" ht="20.100000000000001" customHeight="1" x14ac:dyDescent="0.2">
      <c r="A15" s="116" t="s">
        <v>30</v>
      </c>
      <c r="B15" s="116"/>
      <c r="C15" s="116"/>
      <c r="D15" s="116"/>
      <c r="E15" s="116"/>
      <c r="F15" s="116" t="s">
        <v>19</v>
      </c>
      <c r="G15" s="116"/>
      <c r="H15" s="116"/>
      <c r="I15" s="116"/>
      <c r="J15" s="116"/>
      <c r="K15" s="116" t="s">
        <v>31</v>
      </c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 t="s">
        <v>40</v>
      </c>
      <c r="AM15" s="116"/>
      <c r="AN15" s="116"/>
      <c r="AO15" s="116"/>
      <c r="AP15" s="116"/>
      <c r="AQ15" s="116"/>
    </row>
    <row r="16" spans="1:43" s="2" customFormat="1" ht="20.100000000000001" customHeight="1" x14ac:dyDescent="0.2">
      <c r="A16" s="127" t="s">
        <v>67</v>
      </c>
      <c r="B16" s="128"/>
      <c r="C16" s="128"/>
      <c r="D16" s="128"/>
      <c r="E16" s="129"/>
      <c r="F16" s="130">
        <v>44343</v>
      </c>
      <c r="G16" s="131"/>
      <c r="H16" s="131"/>
      <c r="I16" s="131"/>
      <c r="J16" s="132"/>
      <c r="K16" s="133" t="s">
        <v>66</v>
      </c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5"/>
      <c r="AL16" s="136" t="s">
        <v>61</v>
      </c>
      <c r="AM16" s="136"/>
      <c r="AN16" s="136"/>
      <c r="AO16" s="136"/>
      <c r="AP16" s="136"/>
      <c r="AQ16" s="136"/>
    </row>
    <row r="17" spans="1:43" s="2" customFormat="1" ht="20.100000000000001" customHeight="1" x14ac:dyDescent="0.2">
      <c r="A17" s="127" t="s">
        <v>59</v>
      </c>
      <c r="B17" s="128"/>
      <c r="C17" s="128"/>
      <c r="D17" s="128"/>
      <c r="E17" s="129"/>
      <c r="F17" s="130">
        <v>44313</v>
      </c>
      <c r="G17" s="131"/>
      <c r="H17" s="131"/>
      <c r="I17" s="131"/>
      <c r="J17" s="132"/>
      <c r="K17" s="133" t="s">
        <v>60</v>
      </c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5"/>
      <c r="AL17" s="136" t="s">
        <v>61</v>
      </c>
      <c r="AM17" s="136"/>
      <c r="AN17" s="136"/>
      <c r="AO17" s="136"/>
      <c r="AP17" s="136"/>
      <c r="AQ17" s="136"/>
    </row>
    <row r="18" spans="1:43" s="2" customFormat="1" ht="20.100000000000001" customHeight="1" x14ac:dyDescent="0.2">
      <c r="A18" s="127" t="s">
        <v>62</v>
      </c>
      <c r="B18" s="128"/>
      <c r="C18" s="128"/>
      <c r="D18" s="128"/>
      <c r="E18" s="129"/>
      <c r="F18" s="130">
        <v>44282</v>
      </c>
      <c r="G18" s="131"/>
      <c r="H18" s="131"/>
      <c r="I18" s="131"/>
      <c r="J18" s="132"/>
      <c r="K18" s="133" t="s">
        <v>63</v>
      </c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5"/>
      <c r="AL18" s="133" t="s">
        <v>61</v>
      </c>
      <c r="AM18" s="134"/>
      <c r="AN18" s="134"/>
      <c r="AO18" s="134"/>
      <c r="AP18" s="134"/>
      <c r="AQ18" s="135"/>
    </row>
    <row r="19" spans="1:43" s="2" customFormat="1" ht="20.100000000000001" customHeight="1" x14ac:dyDescent="0.2">
      <c r="A19" s="112"/>
      <c r="B19" s="113"/>
      <c r="C19" s="113"/>
      <c r="D19" s="113"/>
      <c r="E19" s="114"/>
      <c r="F19" s="115"/>
      <c r="G19" s="115"/>
      <c r="H19" s="115"/>
      <c r="I19" s="115"/>
      <c r="J19" s="115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5"/>
      <c r="AM19" s="115"/>
      <c r="AN19" s="115"/>
      <c r="AO19" s="115"/>
      <c r="AP19" s="115"/>
      <c r="AQ19" s="115"/>
    </row>
    <row r="20" spans="1:43" s="2" customFormat="1" ht="20.100000000000001" customHeight="1" thickBot="1" x14ac:dyDescent="0.25">
      <c r="A20" s="67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66"/>
    </row>
    <row r="21" spans="1:43" s="2" customFormat="1" ht="20.100000000000001" customHeight="1" thickTop="1" x14ac:dyDescent="0.2">
      <c r="A21" s="93" t="s">
        <v>9</v>
      </c>
      <c r="B21" s="94"/>
      <c r="C21" s="94"/>
      <c r="D21" s="94"/>
      <c r="E21" s="94"/>
      <c r="F21" s="94"/>
      <c r="G21" s="94"/>
      <c r="H21" s="94"/>
      <c r="I21" s="94"/>
      <c r="J21" s="95"/>
      <c r="K21" s="96" t="str">
        <f>'List stavby'!B6</f>
        <v>Správa železnic, státní organizace</v>
      </c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7"/>
      <c r="AB21" s="117" t="s">
        <v>21</v>
      </c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9"/>
    </row>
    <row r="22" spans="1:43" s="2" customFormat="1" ht="20.100000000000001" customHeight="1" x14ac:dyDescent="0.2">
      <c r="A22" s="104" t="s">
        <v>6</v>
      </c>
      <c r="B22" s="105"/>
      <c r="C22" s="105"/>
      <c r="D22" s="105"/>
      <c r="E22" s="105"/>
      <c r="F22" s="105"/>
      <c r="G22" s="105"/>
      <c r="H22" s="105"/>
      <c r="I22" s="105"/>
      <c r="J22" s="106"/>
      <c r="K22" s="107" t="str">
        <f>'List stavby'!B7</f>
        <v>Dlážděná 1003/7, 110 00 Praha 1</v>
      </c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8"/>
      <c r="AB22" s="120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2"/>
    </row>
    <row r="23" spans="1:43" s="2" customFormat="1" ht="20.100000000000001" customHeight="1" x14ac:dyDescent="0.2">
      <c r="A23" s="104" t="s">
        <v>10</v>
      </c>
      <c r="B23" s="105"/>
      <c r="C23" s="105"/>
      <c r="D23" s="105"/>
      <c r="E23" s="105"/>
      <c r="F23" s="105"/>
      <c r="G23" s="105"/>
      <c r="H23" s="105"/>
      <c r="I23" s="105"/>
      <c r="J23" s="106"/>
      <c r="K23" s="107" t="str">
        <f>'List stavby'!B8</f>
        <v>Stavebí správa východ</v>
      </c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8"/>
      <c r="AB23" s="120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2"/>
    </row>
    <row r="24" spans="1:43" s="2" customFormat="1" ht="20.100000000000001" customHeight="1" thickBot="1" x14ac:dyDescent="0.25">
      <c r="A24" s="80" t="s">
        <v>6</v>
      </c>
      <c r="B24" s="76"/>
      <c r="C24" s="76"/>
      <c r="D24" s="76"/>
      <c r="E24" s="76"/>
      <c r="F24" s="76"/>
      <c r="G24" s="76"/>
      <c r="H24" s="76"/>
      <c r="I24" s="76"/>
      <c r="J24" s="77"/>
      <c r="K24" s="75" t="str">
        <f>'List stavby'!B9</f>
        <v>Nerudova 773/1, 779 00 Olomouc</v>
      </c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126"/>
      <c r="AB24" s="123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5"/>
    </row>
    <row r="25" spans="1:43" s="2" customFormat="1" ht="20.100000000000001" customHeight="1" thickTop="1" thickBot="1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1"/>
    </row>
    <row r="26" spans="1:43" s="2" customFormat="1" ht="20.100000000000001" customHeight="1" thickTop="1" x14ac:dyDescent="0.2">
      <c r="A26" s="93" t="s">
        <v>7</v>
      </c>
      <c r="B26" s="94"/>
      <c r="C26" s="94"/>
      <c r="D26" s="94"/>
      <c r="E26" s="94"/>
      <c r="F26" s="94"/>
      <c r="G26" s="94"/>
      <c r="H26" s="94"/>
      <c r="I26" s="94"/>
      <c r="J26" s="95"/>
      <c r="K26" s="96" t="str">
        <f>'List stavby'!B12</f>
        <v>DMC Havlíčkův Brod s.r.o.</v>
      </c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7"/>
      <c r="AB26" s="98" t="s">
        <v>21</v>
      </c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100"/>
    </row>
    <row r="27" spans="1:43" s="2" customFormat="1" ht="20.100000000000001" customHeight="1" x14ac:dyDescent="0.2">
      <c r="A27" s="104" t="s">
        <v>6</v>
      </c>
      <c r="B27" s="105"/>
      <c r="C27" s="105"/>
      <c r="D27" s="105"/>
      <c r="E27" s="105"/>
      <c r="F27" s="105"/>
      <c r="G27" s="105"/>
      <c r="H27" s="105"/>
      <c r="I27" s="105"/>
      <c r="J27" s="106"/>
      <c r="K27" s="107" t="str">
        <f>'List stavby'!B13</f>
        <v>Průmyslová 941, 580 01 Havlíčkův Brod</v>
      </c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8"/>
      <c r="AB27" s="101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3"/>
    </row>
    <row r="28" spans="1:43" s="2" customFormat="1" ht="20.100000000000001" customHeight="1" x14ac:dyDescent="0.2">
      <c r="A28" s="104" t="s">
        <v>24</v>
      </c>
      <c r="B28" s="105"/>
      <c r="C28" s="105"/>
      <c r="D28" s="105"/>
      <c r="E28" s="105"/>
      <c r="F28" s="105"/>
      <c r="G28" s="105"/>
      <c r="H28" s="105"/>
      <c r="I28" s="105"/>
      <c r="J28" s="106"/>
      <c r="K28" s="4" t="s">
        <v>22</v>
      </c>
      <c r="L28" s="105" t="str">
        <f>'List stavby'!B14</f>
        <v>420 569 400 520</v>
      </c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8"/>
      <c r="AB28" s="101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3"/>
    </row>
    <row r="29" spans="1:43" s="2" customFormat="1" ht="20.100000000000001" customHeight="1" x14ac:dyDescent="0.2">
      <c r="A29" s="145"/>
      <c r="B29" s="146"/>
      <c r="C29" s="146"/>
      <c r="D29" s="146"/>
      <c r="E29" s="146"/>
      <c r="F29" s="146"/>
      <c r="G29" s="146"/>
      <c r="H29" s="146"/>
      <c r="I29" s="146"/>
      <c r="J29" s="147"/>
      <c r="K29" s="4" t="s">
        <v>23</v>
      </c>
      <c r="L29" s="105" t="str">
        <f>'List stavby'!B15</f>
        <v>culka@dmchb.cz</v>
      </c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8"/>
      <c r="AB29" s="213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5"/>
    </row>
    <row r="30" spans="1:43" s="2" customFormat="1" ht="20.100000000000001" customHeight="1" x14ac:dyDescent="0.2">
      <c r="A30" s="79" t="s">
        <v>8</v>
      </c>
      <c r="B30" s="73"/>
      <c r="C30" s="73"/>
      <c r="D30" s="73"/>
      <c r="E30" s="73"/>
      <c r="F30" s="73"/>
      <c r="G30" s="73"/>
      <c r="H30" s="73"/>
      <c r="I30" s="73"/>
      <c r="J30" s="74"/>
      <c r="K30" s="142" t="s">
        <v>55</v>
      </c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4"/>
      <c r="AB30" s="101" t="s">
        <v>21</v>
      </c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3"/>
    </row>
    <row r="31" spans="1:43" s="2" customFormat="1" ht="20.100000000000001" customHeight="1" x14ac:dyDescent="0.2">
      <c r="A31" s="104" t="s">
        <v>6</v>
      </c>
      <c r="B31" s="105"/>
      <c r="C31" s="105"/>
      <c r="D31" s="105"/>
      <c r="E31" s="105"/>
      <c r="F31" s="105"/>
      <c r="G31" s="105"/>
      <c r="H31" s="105"/>
      <c r="I31" s="105"/>
      <c r="J31" s="106"/>
      <c r="K31" s="107" t="s">
        <v>56</v>
      </c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8"/>
      <c r="AB31" s="101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3"/>
    </row>
    <row r="32" spans="1:43" s="2" customFormat="1" ht="20.100000000000001" customHeight="1" x14ac:dyDescent="0.2">
      <c r="A32" s="104" t="s">
        <v>24</v>
      </c>
      <c r="B32" s="105"/>
      <c r="C32" s="105"/>
      <c r="D32" s="105"/>
      <c r="E32" s="105"/>
      <c r="F32" s="105"/>
      <c r="G32" s="105"/>
      <c r="H32" s="105"/>
      <c r="I32" s="105"/>
      <c r="J32" s="106"/>
      <c r="K32" s="4" t="s">
        <v>22</v>
      </c>
      <c r="L32" s="105" t="s">
        <v>64</v>
      </c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8"/>
      <c r="AB32" s="101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3"/>
    </row>
    <row r="33" spans="1:54" s="2" customFormat="1" ht="20.100000000000001" customHeight="1" x14ac:dyDescent="0.2">
      <c r="A33" s="145"/>
      <c r="B33" s="146"/>
      <c r="C33" s="146"/>
      <c r="D33" s="146"/>
      <c r="E33" s="146"/>
      <c r="F33" s="146"/>
      <c r="G33" s="146"/>
      <c r="H33" s="146"/>
      <c r="I33" s="146"/>
      <c r="J33" s="147"/>
      <c r="K33" s="5" t="s">
        <v>23</v>
      </c>
      <c r="L33" s="146" t="s">
        <v>57</v>
      </c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8"/>
      <c r="AB33" s="101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3"/>
    </row>
    <row r="34" spans="1:54" s="2" customFormat="1" ht="20.100000000000001" customHeight="1" x14ac:dyDescent="0.2">
      <c r="A34" s="79" t="s">
        <v>46</v>
      </c>
      <c r="B34" s="73"/>
      <c r="C34" s="73"/>
      <c r="D34" s="73"/>
      <c r="E34" s="73"/>
      <c r="F34" s="73"/>
      <c r="G34" s="73"/>
      <c r="H34" s="73"/>
      <c r="I34" s="73"/>
      <c r="J34" s="74"/>
      <c r="K34" s="72" t="s">
        <v>18</v>
      </c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2" t="s">
        <v>17</v>
      </c>
      <c r="W34" s="73"/>
      <c r="X34" s="73"/>
      <c r="Y34" s="73"/>
      <c r="Z34" s="73"/>
      <c r="AA34" s="73"/>
      <c r="AB34" s="73"/>
      <c r="AC34" s="73"/>
      <c r="AD34" s="73"/>
      <c r="AE34" s="73"/>
      <c r="AF34" s="74"/>
      <c r="AG34" s="72" t="s">
        <v>16</v>
      </c>
      <c r="AH34" s="73"/>
      <c r="AI34" s="73"/>
      <c r="AJ34" s="73"/>
      <c r="AK34" s="73"/>
      <c r="AL34" s="73"/>
      <c r="AM34" s="73"/>
      <c r="AN34" s="73"/>
      <c r="AO34" s="73"/>
      <c r="AP34" s="73"/>
      <c r="AQ34" s="81"/>
    </row>
    <row r="35" spans="1:54" s="2" customFormat="1" ht="20.100000000000001" customHeight="1" thickBot="1" x14ac:dyDescent="0.25">
      <c r="A35" s="80" t="str">
        <f>'List stavby'!B17</f>
        <v>Bc. Josef Culka</v>
      </c>
      <c r="B35" s="76"/>
      <c r="C35" s="76"/>
      <c r="D35" s="76"/>
      <c r="E35" s="76"/>
      <c r="F35" s="76"/>
      <c r="G35" s="76"/>
      <c r="H35" s="76"/>
      <c r="I35" s="76"/>
      <c r="J35" s="77"/>
      <c r="K35" s="75" t="s">
        <v>58</v>
      </c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5" t="s">
        <v>69</v>
      </c>
      <c r="W35" s="76"/>
      <c r="X35" s="76"/>
      <c r="Y35" s="76"/>
      <c r="Z35" s="76"/>
      <c r="AA35" s="76"/>
      <c r="AB35" s="76"/>
      <c r="AC35" s="76"/>
      <c r="AD35" s="76"/>
      <c r="AE35" s="76"/>
      <c r="AF35" s="77"/>
      <c r="AG35" s="75" t="s">
        <v>58</v>
      </c>
      <c r="AH35" s="76"/>
      <c r="AI35" s="76"/>
      <c r="AJ35" s="76"/>
      <c r="AK35" s="76"/>
      <c r="AL35" s="76"/>
      <c r="AM35" s="76"/>
      <c r="AN35" s="76"/>
      <c r="AO35" s="76"/>
      <c r="AP35" s="76"/>
      <c r="AQ35" s="224"/>
    </row>
    <row r="36" spans="1:54" s="2" customFormat="1" ht="20.100000000000001" customHeight="1" thickTop="1" thickBot="1" x14ac:dyDescent="0.25">
      <c r="A36" s="149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1"/>
    </row>
    <row r="37" spans="1:54" s="2" customFormat="1" ht="20.100000000000001" customHeight="1" thickTop="1" x14ac:dyDescent="0.2">
      <c r="A37" s="193" t="s">
        <v>2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9" t="str">
        <f>'List stavby'!B1</f>
        <v>Rekonstrukce PZS vč. povrchu v km 2,265 (P7412) na trati Valašské Meziříčí – Rožnov p/R</v>
      </c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1"/>
      <c r="AG37" s="205" t="s">
        <v>1</v>
      </c>
      <c r="AH37" s="206"/>
      <c r="AI37" s="206"/>
      <c r="AJ37" s="206"/>
      <c r="AK37" s="206"/>
      <c r="AL37" s="179" t="str">
        <f>'List stavby'!B4</f>
        <v>S622000135</v>
      </c>
      <c r="AM37" s="179"/>
      <c r="AN37" s="179"/>
      <c r="AO37" s="179"/>
      <c r="AP37" s="179"/>
      <c r="AQ37" s="180"/>
    </row>
    <row r="38" spans="1:54" s="2" customFormat="1" ht="20.100000000000001" customHeight="1" x14ac:dyDescent="0.2">
      <c r="A38" s="196"/>
      <c r="B38" s="197"/>
      <c r="C38" s="197"/>
      <c r="D38" s="197"/>
      <c r="E38" s="197"/>
      <c r="F38" s="197"/>
      <c r="G38" s="197"/>
      <c r="H38" s="197"/>
      <c r="I38" s="197"/>
      <c r="J38" s="198"/>
      <c r="K38" s="202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4"/>
      <c r="AG38" s="207" t="s">
        <v>36</v>
      </c>
      <c r="AH38" s="208"/>
      <c r="AI38" s="208"/>
      <c r="AJ38" s="208"/>
      <c r="AK38" s="208"/>
      <c r="AL38" s="177">
        <f>'List stavby'!B16</f>
        <v>20053</v>
      </c>
      <c r="AM38" s="177"/>
      <c r="AN38" s="177"/>
      <c r="AO38" s="177"/>
      <c r="AP38" s="177"/>
      <c r="AQ38" s="178"/>
    </row>
    <row r="39" spans="1:54" s="2" customFormat="1" ht="20.100000000000001" customHeight="1" x14ac:dyDescent="0.2">
      <c r="A39" s="79" t="s">
        <v>35</v>
      </c>
      <c r="B39" s="73"/>
      <c r="C39" s="73"/>
      <c r="D39" s="73"/>
      <c r="E39" s="73"/>
      <c r="F39" s="73"/>
      <c r="G39" s="73"/>
      <c r="H39" s="73"/>
      <c r="I39" s="73"/>
      <c r="J39" s="74"/>
      <c r="K39" s="72" t="s">
        <v>70</v>
      </c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92"/>
      <c r="AG39" s="207" t="s">
        <v>28</v>
      </c>
      <c r="AH39" s="208"/>
      <c r="AI39" s="208"/>
      <c r="AJ39" s="208"/>
      <c r="AK39" s="208"/>
      <c r="AL39" s="175" t="s">
        <v>68</v>
      </c>
      <c r="AM39" s="175"/>
      <c r="AN39" s="175"/>
      <c r="AO39" s="175"/>
      <c r="AP39" s="175"/>
      <c r="AQ39" s="17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89" t="s">
        <v>3</v>
      </c>
      <c r="B40" s="90"/>
      <c r="C40" s="90"/>
      <c r="D40" s="90"/>
      <c r="E40" s="90"/>
      <c r="F40" s="90"/>
      <c r="G40" s="90"/>
      <c r="H40" s="90"/>
      <c r="I40" s="90"/>
      <c r="J40" s="91"/>
      <c r="K40" s="181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3"/>
      <c r="AG40" s="190" t="s">
        <v>42</v>
      </c>
      <c r="AH40" s="191"/>
      <c r="AI40" s="191"/>
      <c r="AJ40" s="191"/>
      <c r="AK40" s="191"/>
      <c r="AL40" s="191"/>
      <c r="AM40" s="191"/>
      <c r="AN40" s="191"/>
      <c r="AO40" s="191"/>
      <c r="AP40" s="191"/>
      <c r="AQ40" s="192"/>
    </row>
    <row r="41" spans="1:54" s="2" customFormat="1" ht="20.100000000000001" customHeight="1" thickBot="1" x14ac:dyDescent="0.25">
      <c r="A41" s="109"/>
      <c r="B41" s="110"/>
      <c r="C41" s="110"/>
      <c r="D41" s="110"/>
      <c r="E41" s="110"/>
      <c r="F41" s="110"/>
      <c r="G41" s="110"/>
      <c r="H41" s="110"/>
      <c r="I41" s="110"/>
      <c r="J41" s="111"/>
      <c r="K41" s="184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6"/>
      <c r="AG41" s="187"/>
      <c r="AH41" s="188"/>
      <c r="AI41" s="188"/>
      <c r="AJ41" s="188"/>
      <c r="AK41" s="188"/>
      <c r="AL41" s="188"/>
      <c r="AM41" s="188"/>
      <c r="AN41" s="188"/>
      <c r="AO41" s="188"/>
      <c r="AP41" s="188"/>
      <c r="AQ41" s="189"/>
    </row>
    <row r="42" spans="1:54" s="2" customFormat="1" ht="20.100000000000001" customHeight="1" x14ac:dyDescent="0.2">
      <c r="A42" s="79" t="s">
        <v>4</v>
      </c>
      <c r="B42" s="73"/>
      <c r="C42" s="73"/>
      <c r="D42" s="73"/>
      <c r="E42" s="73"/>
      <c r="F42" s="73"/>
      <c r="G42" s="73"/>
      <c r="H42" s="73"/>
      <c r="I42" s="73"/>
      <c r="J42" s="74"/>
      <c r="K42" s="72" t="s">
        <v>72</v>
      </c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92"/>
      <c r="AG42" s="38" t="s">
        <v>29</v>
      </c>
      <c r="AH42" s="39"/>
      <c r="AI42" s="39"/>
      <c r="AJ42" s="39"/>
      <c r="AK42" s="37"/>
      <c r="AL42" s="37"/>
      <c r="AM42" s="140" t="s">
        <v>44</v>
      </c>
      <c r="AN42" s="140"/>
      <c r="AO42" s="140"/>
      <c r="AP42" s="140"/>
      <c r="AQ42" s="141"/>
      <c r="AV42" s="40" t="str">
        <f>CONCATENATE(AW43,AX43,AY43,AZ43,BA43,BB43,BC43)</f>
        <v>1</v>
      </c>
      <c r="AW42" s="41" t="str">
        <f>MID(AM42,1,1)</f>
        <v>1</v>
      </c>
      <c r="AX42" s="41" t="str">
        <f>MID(AM42,2,1)</f>
        <v/>
      </c>
      <c r="AY42" s="41" t="str">
        <f>MID(AM42,3,1)</f>
        <v/>
      </c>
      <c r="AZ42" s="41" t="str">
        <f>MID(AM42,4,1)</f>
        <v/>
      </c>
      <c r="BA42" s="41" t="str">
        <f>MID(AM42,5,1)</f>
        <v/>
      </c>
      <c r="BB42" s="42" t="str">
        <f>MID(AM42,6,1)</f>
        <v/>
      </c>
    </row>
    <row r="43" spans="1:54" s="2" customFormat="1" ht="20.100000000000001" customHeight="1" thickBot="1" x14ac:dyDescent="0.25">
      <c r="A43" s="145" t="s">
        <v>5</v>
      </c>
      <c r="B43" s="146"/>
      <c r="C43" s="146"/>
      <c r="D43" s="146"/>
      <c r="E43" s="146"/>
      <c r="F43" s="146"/>
      <c r="G43" s="146"/>
      <c r="H43" s="146"/>
      <c r="I43" s="146"/>
      <c r="J43" s="147"/>
      <c r="K43" s="163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64"/>
      <c r="AG43" s="165" t="s">
        <v>11</v>
      </c>
      <c r="AH43" s="90"/>
      <c r="AI43" s="90"/>
      <c r="AJ43" s="90"/>
      <c r="AK43" s="90"/>
      <c r="AL43" s="90"/>
      <c r="AM43" s="90"/>
      <c r="AN43" s="90"/>
      <c r="AO43" s="90"/>
      <c r="AP43" s="90"/>
      <c r="AQ43" s="166"/>
      <c r="AV43" s="43"/>
      <c r="AW43" s="44" t="str">
        <f t="shared" ref="AW43:BB43" si="0">IF(AW42="","",IF(AW42=".","",AW42))</f>
        <v>1</v>
      </c>
      <c r="AX43" s="44" t="str">
        <f t="shared" si="0"/>
        <v/>
      </c>
      <c r="AY43" s="44" t="str">
        <f t="shared" si="0"/>
        <v/>
      </c>
      <c r="AZ43" s="44" t="str">
        <f t="shared" si="0"/>
        <v/>
      </c>
      <c r="BA43" s="44" t="str">
        <f t="shared" si="0"/>
        <v/>
      </c>
      <c r="BB43" s="45" t="str">
        <f t="shared" si="0"/>
        <v/>
      </c>
    </row>
    <row r="44" spans="1:54" s="2" customFormat="1" ht="20.100000000000001" customHeight="1" x14ac:dyDescent="0.2">
      <c r="A44" s="79" t="s">
        <v>25</v>
      </c>
      <c r="B44" s="73"/>
      <c r="C44" s="73"/>
      <c r="D44" s="73"/>
      <c r="E44" s="73"/>
      <c r="F44" s="73"/>
      <c r="G44" s="73"/>
      <c r="H44" s="73"/>
      <c r="I44" s="73"/>
      <c r="J44" s="74"/>
      <c r="K44" s="72" t="s">
        <v>26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4"/>
      <c r="Z44" s="72" t="s">
        <v>27</v>
      </c>
      <c r="AA44" s="73"/>
      <c r="AB44" s="73"/>
      <c r="AC44" s="73"/>
      <c r="AD44" s="73"/>
      <c r="AE44" s="73"/>
      <c r="AF44" s="92"/>
      <c r="AG44" s="83"/>
      <c r="AH44" s="84"/>
      <c r="AI44" s="84"/>
      <c r="AJ44" s="84"/>
      <c r="AK44" s="84"/>
      <c r="AL44" s="84"/>
      <c r="AM44" s="84"/>
      <c r="AN44" s="84"/>
      <c r="AO44" s="84"/>
      <c r="AP44" s="84"/>
      <c r="AQ44" s="85"/>
    </row>
    <row r="45" spans="1:54" s="2" customFormat="1" ht="20.100000000000001" customHeight="1" thickBot="1" x14ac:dyDescent="0.25">
      <c r="A45" s="167" t="s">
        <v>51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9" t="s">
        <v>65</v>
      </c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1"/>
      <c r="Z45" s="169">
        <v>214112</v>
      </c>
      <c r="AA45" s="170"/>
      <c r="AB45" s="170"/>
      <c r="AC45" s="170"/>
      <c r="AD45" s="170"/>
      <c r="AE45" s="170"/>
      <c r="AF45" s="217"/>
      <c r="AG45" s="83"/>
      <c r="AH45" s="84"/>
      <c r="AI45" s="84"/>
      <c r="AJ45" s="84"/>
      <c r="AK45" s="84"/>
      <c r="AL45" s="84"/>
      <c r="AM45" s="84"/>
      <c r="AN45" s="84"/>
      <c r="AO45" s="84"/>
      <c r="AP45" s="84"/>
      <c r="AQ45" s="85"/>
    </row>
    <row r="46" spans="1:54" s="2" customFormat="1" ht="20.100000000000001" customHeight="1" x14ac:dyDescent="0.2">
      <c r="A46" s="172" t="s">
        <v>43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4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</row>
    <row r="47" spans="1:54" s="2" customFormat="1" ht="20.100000000000001" customHeight="1" x14ac:dyDescent="0.2">
      <c r="A47" s="79" t="s">
        <v>13</v>
      </c>
      <c r="B47" s="73"/>
      <c r="C47" s="73"/>
      <c r="D47" s="73"/>
      <c r="E47" s="73"/>
      <c r="F47" s="73"/>
      <c r="G47" s="73"/>
      <c r="H47" s="73"/>
      <c r="I47" s="73"/>
      <c r="J47" s="74"/>
      <c r="K47" s="72" t="s">
        <v>12</v>
      </c>
      <c r="L47" s="73"/>
      <c r="M47" s="73"/>
      <c r="N47" s="73"/>
      <c r="O47" s="73"/>
      <c r="P47" s="73"/>
      <c r="Q47" s="73"/>
      <c r="R47" s="74"/>
      <c r="S47" s="72" t="s">
        <v>14</v>
      </c>
      <c r="T47" s="73"/>
      <c r="U47" s="73"/>
      <c r="V47" s="73"/>
      <c r="W47" s="73"/>
      <c r="X47" s="73"/>
      <c r="Y47" s="74"/>
      <c r="Z47" s="72" t="s">
        <v>15</v>
      </c>
      <c r="AA47" s="73"/>
      <c r="AB47" s="73"/>
      <c r="AC47" s="73"/>
      <c r="AD47" s="73"/>
      <c r="AE47" s="73"/>
      <c r="AF47" s="92"/>
      <c r="AG47" s="83"/>
      <c r="AH47" s="84"/>
      <c r="AI47" s="84"/>
      <c r="AJ47" s="84"/>
      <c r="AK47" s="84"/>
      <c r="AL47" s="84"/>
      <c r="AM47" s="84"/>
      <c r="AN47" s="84"/>
      <c r="AO47" s="84"/>
      <c r="AP47" s="84"/>
      <c r="AQ47" s="85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82">
        <f>'List stavby'!B3</f>
        <v>44343</v>
      </c>
      <c r="L48" s="76"/>
      <c r="M48" s="76"/>
      <c r="N48" s="76"/>
      <c r="O48" s="76"/>
      <c r="P48" s="76"/>
      <c r="Q48" s="76"/>
      <c r="R48" s="77"/>
      <c r="S48" s="75" t="s">
        <v>73</v>
      </c>
      <c r="T48" s="76"/>
      <c r="U48" s="76"/>
      <c r="V48" s="76"/>
      <c r="W48" s="76"/>
      <c r="X48" s="76"/>
      <c r="Y48" s="77"/>
      <c r="Z48" s="218"/>
      <c r="AA48" s="219"/>
      <c r="AB48" s="219"/>
      <c r="AC48" s="219"/>
      <c r="AD48" s="219"/>
      <c r="AE48" s="219"/>
      <c r="AF48" s="220"/>
      <c r="AG48" s="86"/>
      <c r="AH48" s="87"/>
      <c r="AI48" s="87"/>
      <c r="AJ48" s="87"/>
      <c r="AK48" s="87"/>
      <c r="AL48" s="87"/>
      <c r="AM48" s="87"/>
      <c r="AN48" s="87"/>
      <c r="AO48" s="87"/>
      <c r="AP48" s="87"/>
      <c r="AQ48" s="88"/>
    </row>
    <row r="49" spans="1:43" s="2" customFormat="1" ht="20.100000000000001" customHeight="1" thickTop="1" x14ac:dyDescent="0.2">
      <c r="A49" s="223" t="s">
        <v>1</v>
      </c>
      <c r="B49" s="210"/>
      <c r="C49" s="210"/>
      <c r="D49" s="210"/>
      <c r="E49" s="210"/>
      <c r="F49" s="210"/>
      <c r="G49" s="210"/>
      <c r="H49" s="210"/>
      <c r="I49" s="210"/>
      <c r="J49" s="211"/>
      <c r="K49" s="209" t="s">
        <v>13</v>
      </c>
      <c r="L49" s="210"/>
      <c r="M49" s="210"/>
      <c r="N49" s="210"/>
      <c r="O49" s="211"/>
      <c r="P49" s="209" t="s">
        <v>33</v>
      </c>
      <c r="Q49" s="210"/>
      <c r="R49" s="210"/>
      <c r="S49" s="210"/>
      <c r="T49" s="210"/>
      <c r="U49" s="211"/>
      <c r="V49" s="209" t="s">
        <v>38</v>
      </c>
      <c r="W49" s="210"/>
      <c r="X49" s="210"/>
      <c r="Y49" s="210"/>
      <c r="Z49" s="210"/>
      <c r="AA49" s="210"/>
      <c r="AB49" s="210"/>
      <c r="AC49" s="210"/>
      <c r="AD49" s="211"/>
      <c r="AE49" s="209" t="s">
        <v>34</v>
      </c>
      <c r="AF49" s="210"/>
      <c r="AG49" s="210"/>
      <c r="AH49" s="210" t="s">
        <v>37</v>
      </c>
      <c r="AI49" s="210"/>
      <c r="AJ49" s="210"/>
      <c r="AK49" s="210"/>
      <c r="AL49" s="210"/>
      <c r="AM49" s="210"/>
      <c r="AN49" s="210"/>
      <c r="AO49" s="210"/>
      <c r="AP49" s="210"/>
      <c r="AQ49" s="212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3</v>
      </c>
      <c r="J50" s="15" t="str">
        <f>MID(AL37,10,1)</f>
        <v>5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1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0</v>
      </c>
    </row>
    <row r="51" spans="1:43" ht="20.100000000000001" customHeight="1" x14ac:dyDescent="0.25">
      <c r="A51" s="216" t="s">
        <v>39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</row>
  </sheetData>
  <mergeCells count="100"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18:E18"/>
    <mergeCell ref="F18:J18"/>
    <mergeCell ref="K18:AK18"/>
    <mergeCell ref="AL18:AQ18"/>
    <mergeCell ref="A19:E19"/>
    <mergeCell ref="F19:J19"/>
    <mergeCell ref="K19:AK19"/>
    <mergeCell ref="AL19:AQ19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7:AA14"/>
    <mergeCell ref="A15:E15"/>
    <mergeCell ref="F15:J15"/>
    <mergeCell ref="K15:AK15"/>
    <mergeCell ref="AL15:AQ15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I.1 - TZ</vt:lpstr>
      <vt:lpstr>'I.1 - TZ'!Oblast_tisku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2021-06-16T08:29:33Z</cp:lastPrinted>
  <dcterms:created xsi:type="dcterms:W3CDTF">2019-01-18T06:44:24Z</dcterms:created>
  <dcterms:modified xsi:type="dcterms:W3CDTF">2021-06-17T11:00:40Z</dcterms:modified>
</cp:coreProperties>
</file>